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<sst xmlns="http://schemas.openxmlformats.org/spreadsheetml/2006/main" count="52" uniqueCount="52">
  <si>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Slew (V/us)</t>
  </si>
  <si>
    <t>Vt (V)</t>
  </si>
  <si>
    <t>Aol (V/V)</t>
  </si>
  <si>
    <t>I1 (A)</t>
  </si>
  <si>
    <t>fu (Hz)</t>
  </si>
  <si>
    <t>I1 / 2</t>
  </si>
  <si>
    <t>fp1 = fu / Aol</t>
  </si>
  <si>
    <t>Ie (A)</t>
  </si>
  <si>
    <t>fp1 (Hz)</t>
  </si>
  <si>
    <t>CP1 (uF)</t>
  </si>
  <si>
    <t>Diff amp bias</t>
  </si>
  <si>
    <t>Slew-rate limit</t>
  </si>
  <si>
    <t>Open-loop DC gain</t>
  </si>
  <si>
    <t>Calculate</t>
  </si>
  <si>
    <t>Ibias (A)</t>
  </si>
  <si>
    <t>Input bias current</t>
  </si>
  <si>
    <t>BETA = Ibias / Ie</t>
  </si>
  <si>
    <t>BETA (A/A)</t>
  </si>
  <si>
    <t>V(5,6)max</t>
  </si>
  <si>
    <t>V(15)max</t>
  </si>
  <si>
    <t xml:space="preserve">  Unity-Gain Frequency (or GBP)</t>
  </si>
  <si>
    <t>Constant</t>
  </si>
  <si>
    <t>Opamp Parameters</t>
  </si>
  <si>
    <t>Choose</t>
  </si>
  <si>
    <t>KG1 (A/V)</t>
  </si>
  <si>
    <t>gm (A/V)</t>
  </si>
  <si>
    <t>RC1 (ohms)</t>
  </si>
  <si>
    <t>RE1 (ohms)</t>
  </si>
  <si>
    <t>KGV (A/V)</t>
  </si>
  <si>
    <t>Pick</t>
  </si>
  <si>
    <t>Calc</t>
  </si>
  <si>
    <t>RV (ohms)</t>
  </si>
  <si>
    <t>Current gain of gain stage</t>
  </si>
  <si>
    <t>RC1 = RE1 + 1/gm (unity gain diff amp)</t>
  </si>
  <si>
    <t>Q1,Q2 transconductance</t>
  </si>
  <si>
    <t>1/(2 pi RP1 fp1)</t>
  </si>
  <si>
    <t>VCLAMP</t>
  </si>
  <si>
    <t>VCLAMP=Slew*CP1/KG1</t>
  </si>
  <si>
    <t>Impacts V(15)max without clamp</t>
  </si>
  <si>
    <t>Aol / (Kv RP1)</t>
  </si>
  <si>
    <t>V(15)max = V(5,6)max*GV (without clamping diodes)</t>
  </si>
  <si>
    <t>V(5,6)max = I1*RC1 (without clamping diodes)</t>
  </si>
  <si>
    <t>Gain of Additional Stage</t>
  </si>
  <si>
    <t>Gain and First-Pole Resistor</t>
  </si>
  <si>
    <t>Open-Loop Gain, First-Pole Frequency, Slew-Rate Limit</t>
  </si>
  <si>
    <t>CHECK if V(15)max &gt; VCLAMP</t>
  </si>
  <si>
    <t xml:space="preserve">  if YES, then model OK</t>
  </si>
  <si>
    <t xml:space="preserve">  if NO, then adjust RE1, I1 and/or KV</t>
  </si>
  <si>
    <t xml:space="preserve">  OPAMP MODEL PARAMETERS - with 2nd Gain Stage</t>
  </si>
  <si>
    <t>KV (V/V)</t>
  </si>
  <si>
    <t>RP1 (ohms)</t>
  </si>
  <si>
    <t>RV = KV / KGV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</si>
</sst>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"/>
    <numFmt numFmtId="168" formatCode="0.00000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8.57421875" style="0" customWidth="1"/>
    <col min="2" max="2" width="14.57421875" style="1" customWidth="1"/>
    <col min="3" max="3" width="19.28125" style="1" customWidth="1"/>
    <col min="4" max="4" width="18.8515625" style="1" customWidth="1"/>
    <col min="5" max="5" width="6.140625" style="0" customWidth="1"/>
  </cols>
  <sheetData>
    <row r="1" spans="2:4" s="3" customFormat="1" ht="18" customHeight="1">
      <c r="B1" s="4"/>
      <c r="C1" s="4"/>
      <c r="D1" s="10" t="s">
        <v>48</v>
      </c>
    </row>
    <row r="2" ht="12.75">
      <c r="D2" s="1" t="s">
        <v>44</v>
      </c>
    </row>
    <row r="4" spans="1:9" ht="12.75">
      <c r="A4" s="12" t="s">
        <v>22</v>
      </c>
      <c r="C4" s="2"/>
      <c r="D4" s="2"/>
      <c r="F4" s="5"/>
      <c r="G4" s="5"/>
      <c r="H4" s="5"/>
      <c r="I4" s="5"/>
    </row>
    <row r="5" spans="1:9" ht="12.75">
      <c r="A5" s="20"/>
      <c r="B5" s="13" t="s">
        <v>0</v>
      </c>
      <c r="C5" s="14">
        <v>40</v>
      </c>
      <c r="D5" s="6" t="s">
        <v>11</v>
      </c>
      <c r="G5" s="5"/>
      <c r="H5" s="5"/>
      <c r="I5" s="5"/>
    </row>
    <row r="6" spans="1:9" ht="12.75">
      <c r="A6" s="20"/>
      <c r="B6" s="13" t="s">
        <v>4</v>
      </c>
      <c r="C6" s="15">
        <v>200000000</v>
      </c>
      <c r="D6" s="8" t="s">
        <v>20</v>
      </c>
      <c r="G6" s="5"/>
      <c r="H6" s="5"/>
      <c r="I6" s="5"/>
    </row>
    <row r="7" spans="1:9" ht="12.75">
      <c r="A7" s="20"/>
      <c r="B7" s="13" t="s">
        <v>2</v>
      </c>
      <c r="C7" s="16">
        <v>100000</v>
      </c>
      <c r="D7" s="6" t="s">
        <v>12</v>
      </c>
      <c r="G7" s="5"/>
      <c r="H7" s="5"/>
      <c r="I7" s="5"/>
    </row>
    <row r="8" spans="1:9" ht="12.75">
      <c r="A8" s="20"/>
      <c r="B8" s="13" t="s">
        <v>1</v>
      </c>
      <c r="C8" s="16">
        <v>0.02585</v>
      </c>
      <c r="D8" s="6" t="s">
        <v>21</v>
      </c>
      <c r="G8" s="5"/>
      <c r="H8" s="5"/>
      <c r="I8" s="5"/>
    </row>
    <row r="9" spans="1:9" ht="12.75">
      <c r="A9" s="20"/>
      <c r="B9" s="13" t="s">
        <v>14</v>
      </c>
      <c r="C9" s="15">
        <v>1E-08</v>
      </c>
      <c r="D9" s="6" t="s">
        <v>15</v>
      </c>
      <c r="G9" s="5"/>
      <c r="H9" s="5"/>
      <c r="I9" s="5"/>
    </row>
    <row r="10" spans="1:9" ht="12.75">
      <c r="A10" s="20"/>
      <c r="B10" s="6"/>
      <c r="C10" s="11"/>
      <c r="D10" s="6"/>
      <c r="G10" s="5"/>
      <c r="H10" s="5"/>
      <c r="I10" s="5"/>
    </row>
    <row r="11" spans="1:9" ht="12.75">
      <c r="A11" s="21" t="s">
        <v>23</v>
      </c>
      <c r="B11" s="18"/>
      <c r="C11" s="19"/>
      <c r="D11" s="6"/>
      <c r="G11" s="5"/>
      <c r="H11" s="5"/>
      <c r="I11" s="5"/>
    </row>
    <row r="12" spans="1:9" ht="12.75">
      <c r="A12" s="20"/>
      <c r="B12" s="13" t="s">
        <v>3</v>
      </c>
      <c r="C12" s="14">
        <v>0.001</v>
      </c>
      <c r="D12" s="6" t="s">
        <v>10</v>
      </c>
      <c r="E12" s="9"/>
      <c r="F12" s="6"/>
      <c r="G12" s="5"/>
      <c r="H12" s="5"/>
      <c r="I12" s="5"/>
    </row>
    <row r="13" spans="1:9" ht="12.75">
      <c r="A13" s="20"/>
      <c r="B13" s="22" t="s">
        <v>49</v>
      </c>
      <c r="C13" s="16">
        <v>200</v>
      </c>
      <c r="D13" s="8" t="s">
        <v>42</v>
      </c>
      <c r="G13" s="5"/>
      <c r="H13" s="5"/>
      <c r="I13" s="5"/>
    </row>
    <row r="14" spans="2:9" ht="12.75">
      <c r="B14" s="22" t="s">
        <v>50</v>
      </c>
      <c r="C14" s="15">
        <v>1000000</v>
      </c>
      <c r="D14" s="8" t="s">
        <v>43</v>
      </c>
      <c r="G14" s="5"/>
      <c r="H14" s="5"/>
      <c r="I14" s="5"/>
    </row>
    <row r="15" spans="2:9" ht="12.75">
      <c r="B15" s="22" t="s">
        <v>27</v>
      </c>
      <c r="C15" s="16">
        <v>100</v>
      </c>
      <c r="D15" s="8" t="s">
        <v>38</v>
      </c>
      <c r="G15" s="5"/>
      <c r="H15" s="5"/>
      <c r="I15" s="5"/>
    </row>
    <row r="16" spans="2:9" ht="12.75">
      <c r="B16" s="6"/>
      <c r="C16" s="2"/>
      <c r="D16" s="6"/>
      <c r="G16" s="5"/>
      <c r="H16" s="5"/>
      <c r="I16" s="5"/>
    </row>
    <row r="17" spans="1:9" ht="12.75">
      <c r="A17" s="12" t="s">
        <v>13</v>
      </c>
      <c r="B17" s="2"/>
      <c r="C17" s="2"/>
      <c r="D17" s="6"/>
      <c r="G17" s="5"/>
      <c r="H17" s="5"/>
      <c r="I17" s="5"/>
    </row>
    <row r="18" spans="1:9" ht="12.75">
      <c r="A18" s="12"/>
      <c r="B18" s="23" t="s">
        <v>8</v>
      </c>
      <c r="C18" s="15">
        <f>C6/C7</f>
        <v>2000</v>
      </c>
      <c r="D18" s="17" t="s">
        <v>6</v>
      </c>
      <c r="G18" s="5"/>
      <c r="H18" s="5"/>
      <c r="I18" s="5"/>
    </row>
    <row r="19" spans="1:9" ht="12.75">
      <c r="A19" s="12"/>
      <c r="B19" s="23" t="s">
        <v>24</v>
      </c>
      <c r="C19" s="15">
        <f>C7/(C13*C14)</f>
        <v>0.0005</v>
      </c>
      <c r="D19" s="17" t="s">
        <v>39</v>
      </c>
      <c r="E19" s="17"/>
      <c r="G19" s="5"/>
      <c r="H19" s="5"/>
      <c r="I19" s="5"/>
    </row>
    <row r="20" spans="2:9" ht="12.75">
      <c r="B20" s="23" t="s">
        <v>9</v>
      </c>
      <c r="C20" s="27">
        <f>1/(6.2815*C14*C18)</f>
        <v>7.959882193743532E-11</v>
      </c>
      <c r="D20" s="1" t="s">
        <v>35</v>
      </c>
      <c r="G20" s="5"/>
      <c r="H20" s="5"/>
      <c r="I20" s="5"/>
    </row>
    <row r="21" spans="1:9" ht="12.75">
      <c r="A21" s="7"/>
      <c r="B21" s="23" t="s">
        <v>36</v>
      </c>
      <c r="C21" s="28">
        <f>C5*C20*1000000/C19</f>
        <v>6.367905754994826</v>
      </c>
      <c r="D21" s="24" t="s">
        <v>37</v>
      </c>
      <c r="I21" s="5"/>
    </row>
    <row r="22" spans="1:9" ht="12.75">
      <c r="A22" s="12"/>
      <c r="B22" s="2"/>
      <c r="C22" s="11"/>
      <c r="D22" s="6"/>
      <c r="G22" s="5"/>
      <c r="H22" s="5"/>
      <c r="I22" s="5"/>
    </row>
    <row r="23" spans="1:9" ht="12.75">
      <c r="A23" s="12"/>
      <c r="B23" s="2"/>
      <c r="C23" s="2"/>
      <c r="D23" s="6"/>
      <c r="G23" s="5"/>
      <c r="H23" s="5"/>
      <c r="I23" s="5"/>
    </row>
    <row r="24" spans="1:9" ht="12.75">
      <c r="A24" s="12"/>
      <c r="B24" s="23" t="s">
        <v>7</v>
      </c>
      <c r="C24" s="16">
        <f>C12/2</f>
        <v>0.0005</v>
      </c>
      <c r="D24" s="17" t="s">
        <v>5</v>
      </c>
      <c r="G24" s="5"/>
      <c r="H24" s="5"/>
      <c r="I24" s="5"/>
    </row>
    <row r="25" spans="1:9" ht="12.75">
      <c r="A25" s="12"/>
      <c r="B25" s="23" t="s">
        <v>25</v>
      </c>
      <c r="C25" s="26">
        <f>C24/C8</f>
        <v>0.01934235976789168</v>
      </c>
      <c r="D25" s="9" t="s">
        <v>34</v>
      </c>
      <c r="G25" s="5"/>
      <c r="H25" s="5"/>
      <c r="I25" s="5"/>
    </row>
    <row r="26" spans="1:9" ht="12.75">
      <c r="A26" s="12"/>
      <c r="B26" s="23" t="s">
        <v>26</v>
      </c>
      <c r="C26" s="16">
        <f>C15+1/C25</f>
        <v>151.7</v>
      </c>
      <c r="D26" s="9" t="s">
        <v>33</v>
      </c>
      <c r="G26" s="5"/>
      <c r="H26" s="5"/>
      <c r="I26" s="5"/>
    </row>
    <row r="27" spans="1:9" ht="12.75">
      <c r="A27" s="12"/>
      <c r="B27" s="23" t="s">
        <v>18</v>
      </c>
      <c r="C27" s="16">
        <f>C12*C26</f>
        <v>0.1517</v>
      </c>
      <c r="D27" s="9" t="s">
        <v>41</v>
      </c>
      <c r="G27" s="5"/>
      <c r="H27" s="5"/>
      <c r="I27" s="5"/>
    </row>
    <row r="28" spans="1:9" ht="12.75">
      <c r="A28" s="12"/>
      <c r="B28" s="23" t="s">
        <v>19</v>
      </c>
      <c r="C28" s="16">
        <f>C27*C13</f>
        <v>30.34</v>
      </c>
      <c r="D28" s="9" t="s">
        <v>40</v>
      </c>
      <c r="G28" s="5"/>
      <c r="H28" s="5"/>
      <c r="I28" s="5"/>
    </row>
    <row r="29" spans="1:9" ht="12.75">
      <c r="A29" s="12"/>
      <c r="B29" s="6"/>
      <c r="C29" s="2"/>
      <c r="D29" s="25" t="s">
        <v>45</v>
      </c>
      <c r="G29" s="5"/>
      <c r="H29" s="5"/>
      <c r="I29" s="5"/>
    </row>
    <row r="30" spans="1:9" ht="12.75">
      <c r="A30" s="12"/>
      <c r="B30" s="6"/>
      <c r="C30" s="2"/>
      <c r="D30" s="25" t="s">
        <v>46</v>
      </c>
      <c r="G30" s="5"/>
      <c r="H30" s="5"/>
      <c r="I30" s="5"/>
    </row>
    <row r="31" spans="1:9" ht="12.75">
      <c r="A31" s="12"/>
      <c r="B31" s="6"/>
      <c r="C31" s="2"/>
      <c r="D31" s="25" t="s">
        <v>47</v>
      </c>
      <c r="G31" s="5"/>
      <c r="H31" s="5"/>
      <c r="I31" s="5"/>
    </row>
    <row r="32" spans="2:9" ht="12.75">
      <c r="B32" s="2"/>
      <c r="C32" s="2"/>
      <c r="D32" s="2"/>
      <c r="E32" s="5"/>
      <c r="F32" s="5"/>
      <c r="G32" s="5"/>
      <c r="H32" s="5"/>
      <c r="I32" s="5"/>
    </row>
    <row r="33" spans="1:4" ht="12.75">
      <c r="A33" s="20" t="s">
        <v>29</v>
      </c>
      <c r="B33" s="22" t="s">
        <v>28</v>
      </c>
      <c r="C33" s="16">
        <v>0.001</v>
      </c>
      <c r="D33" s="24" t="s">
        <v>32</v>
      </c>
    </row>
    <row r="34" spans="1:4" ht="12.75">
      <c r="A34" s="20" t="s">
        <v>30</v>
      </c>
      <c r="B34" s="23" t="s">
        <v>31</v>
      </c>
      <c r="C34" s="16">
        <f>C13/C33</f>
        <v>200000</v>
      </c>
      <c r="D34" s="24" t="s">
        <v>51</v>
      </c>
    </row>
    <row r="35" ht="12.75">
      <c r="C35" s="2"/>
    </row>
    <row r="36" spans="2:9" ht="12.75">
      <c r="B36" s="23" t="s">
        <v>17</v>
      </c>
      <c r="C36" s="15">
        <f>C24/C9</f>
        <v>50000</v>
      </c>
      <c r="D36" s="2" t="s">
        <v>16</v>
      </c>
      <c r="E36" s="9"/>
      <c r="F36" s="5"/>
      <c r="G36" s="5"/>
      <c r="H36" s="5"/>
      <c r="I36" s="5"/>
    </row>
  </sheetData>
  <printOptions/>
  <pageMargins left="0.5" right="0.5" top="1" bottom="1" header="0.5" footer="0.5"/>
  <pageSetup horizontalDpi="300" verticalDpi="300" orientation="portrait" r:id="rId1"/>
  <headerFooter alignWithMargins="0">
    <oddHeader>&amp;C&amp;"Arial,Bold"eCircuit Center</oddHeader>
    <oddFooter>&amp;C&amp;F
&amp;"Arial,Italic"www.ecircuitcenter.com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2003-11-22T18:29:20Z</cp:lastPrinted>
  <dcterms:created xsi:type="dcterms:W3CDTF">1996-10-14T23:33:28Z</dcterms:created>
  <dcterms:modified xsi:type="dcterms:W3CDTF">2003-11-25T12:42:07Z</dcterms:modified>
  <cp:category/>
  <cp:version/>
  <cp:contentType/>
  <cp:contentStatus/>
</cp:coreProperties>
</file>