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asic Amp" sheetId="1" r:id="rId1"/>
  </sheets>
  <definedNames/>
  <calcPr fullCalcOnLoad="1"/>
</workbook>
</file>

<file path=xl/comments1.xml><?xml version="1.0" encoding="utf-8"?>
<comments xmlns="http://schemas.openxmlformats.org/spreadsheetml/2006/main">
  <authors>
    <author> richard faehnrich</author>
  </authors>
  <commentList>
    <comment ref="C31" authorId="0">
      <text>
        <r>
          <rPr>
            <sz val="8"/>
            <rFont val="Tahoma"/>
            <family val="0"/>
          </rPr>
          <t xml:space="preserve">             ic1    ib3     vc3        vc3
 Aol =   ---- x ---- x ----  =   ----
             vin    ic1     ib3         vin</t>
        </r>
      </text>
    </comment>
  </commentList>
</comments>
</file>

<file path=xl/sharedStrings.xml><?xml version="1.0" encoding="utf-8"?>
<sst xmlns="http://schemas.openxmlformats.org/spreadsheetml/2006/main" count="47" uniqueCount="45">
  <si>
    <t>Entered values</t>
  </si>
  <si>
    <t>Calculated values</t>
  </si>
  <si>
    <t>VT</t>
  </si>
  <si>
    <t>Input Stage</t>
  </si>
  <si>
    <t>Second Stage</t>
  </si>
  <si>
    <t>RE</t>
  </si>
  <si>
    <t>VCC</t>
  </si>
  <si>
    <t>Ic / VT</t>
  </si>
  <si>
    <t>Ibias</t>
  </si>
  <si>
    <t>Ibias * 1/2</t>
  </si>
  <si>
    <t>Ic1</t>
  </si>
  <si>
    <t>gm1</t>
  </si>
  <si>
    <t>beta1</t>
  </si>
  <si>
    <t>1/2 * gm1</t>
  </si>
  <si>
    <t>RC1</t>
  </si>
  <si>
    <t>Rin1</t>
  </si>
  <si>
    <t>See Note</t>
  </si>
  <si>
    <t>ic1 / vin</t>
  </si>
  <si>
    <t>Gains</t>
  </si>
  <si>
    <t>Aol (dB)</t>
  </si>
  <si>
    <t>Volatge Constant</t>
  </si>
  <si>
    <t>beta / gm</t>
  </si>
  <si>
    <t>(VCC-0.7)/RE</t>
  </si>
  <si>
    <t>(VCC-0.7)/RC3</t>
  </si>
  <si>
    <t>RC3</t>
  </si>
  <si>
    <t>Ic3</t>
  </si>
  <si>
    <t>beta3</t>
  </si>
  <si>
    <t>gm3</t>
  </si>
  <si>
    <t>Rin3</t>
  </si>
  <si>
    <t>vc3 / ib3</t>
  </si>
  <si>
    <t>ib3 / ic1</t>
  </si>
  <si>
    <t>Aol = vc3 / vin</t>
  </si>
  <si>
    <t>RF2</t>
  </si>
  <si>
    <t>RF1</t>
  </si>
  <si>
    <t>CF1</t>
  </si>
  <si>
    <t>RF2/RF1+1</t>
  </si>
  <si>
    <t>1/(2*pi*RF1*CF1)</t>
  </si>
  <si>
    <t>fc (Hz)</t>
  </si>
  <si>
    <t>Acl (V/V)</t>
  </si>
  <si>
    <t>Low freq cutoff</t>
  </si>
  <si>
    <t>Closed-Loop Signal Gain</t>
  </si>
  <si>
    <t>Total Open-Loop Gain</t>
  </si>
  <si>
    <t>BASIC AMPLIFIER CALCULATIONS</t>
  </si>
  <si>
    <t>beta3 * RC3</t>
  </si>
  <si>
    <t>RC1 / (RC1+Rin3)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</si>
</sst>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0.0"/>
    <numFmt numFmtId="168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0">
      <selection activeCell="E32" sqref="E32"/>
    </sheetView>
  </sheetViews>
  <sheetFormatPr defaultColWidth="9.140625" defaultRowHeight="12.75"/>
  <cols>
    <col min="1" max="1" width="14.00390625" style="1" customWidth="1"/>
    <col min="2" max="2" width="10.28125" style="1" customWidth="1"/>
    <col min="3" max="3" width="9.28125" style="1" customWidth="1"/>
    <col min="4" max="4" width="11.140625" style="0" customWidth="1"/>
    <col min="5" max="5" width="9.57421875" style="0" customWidth="1"/>
    <col min="6" max="6" width="10.57421875" style="0" customWidth="1"/>
    <col min="8" max="8" width="8.140625" style="1" customWidth="1"/>
  </cols>
  <sheetData>
    <row r="1" spans="1:8" s="2" customFormat="1" ht="18" customHeight="1">
      <c r="A1" s="3"/>
      <c r="B1" s="3"/>
      <c r="C1" s="4" t="s">
        <v>42</v>
      </c>
      <c r="H1" s="3"/>
    </row>
    <row r="2" spans="1:8" s="8" customFormat="1" ht="12" customHeight="1">
      <c r="A2" s="7"/>
      <c r="C2" s="23"/>
      <c r="H2" s="9"/>
    </row>
    <row r="3" ht="12.75">
      <c r="A3" s="22" t="s">
        <v>20</v>
      </c>
    </row>
    <row r="4" spans="1:9" ht="12.75">
      <c r="A4" s="6" t="s">
        <v>2</v>
      </c>
      <c r="B4" s="13">
        <v>0.026</v>
      </c>
      <c r="D4" s="3"/>
      <c r="E4" s="3"/>
      <c r="F4" s="2"/>
      <c r="H4" s="10"/>
      <c r="I4" t="s">
        <v>0</v>
      </c>
    </row>
    <row r="5" spans="1:9" ht="12.75">
      <c r="A5" s="3"/>
      <c r="B5" s="13"/>
      <c r="D5" s="3"/>
      <c r="E5" s="3"/>
      <c r="F5" s="2"/>
      <c r="H5" s="11"/>
      <c r="I5" t="s">
        <v>1</v>
      </c>
    </row>
    <row r="6" spans="1:9" ht="12.75">
      <c r="A6" s="14" t="s">
        <v>3</v>
      </c>
      <c r="B6" s="13"/>
      <c r="D6" s="3"/>
      <c r="E6" s="3"/>
      <c r="F6" s="2"/>
      <c r="H6" s="2"/>
      <c r="I6" s="2"/>
    </row>
    <row r="7" spans="1:9" ht="12.75">
      <c r="A7" s="6" t="s">
        <v>6</v>
      </c>
      <c r="B7" s="13">
        <v>15</v>
      </c>
      <c r="D7" s="3"/>
      <c r="E7" s="3"/>
      <c r="F7" s="2"/>
      <c r="H7" s="2"/>
      <c r="I7" s="2"/>
    </row>
    <row r="8" spans="1:9" ht="12.75">
      <c r="A8" s="6" t="s">
        <v>5</v>
      </c>
      <c r="B8" s="13">
        <v>14300</v>
      </c>
      <c r="D8" s="3"/>
      <c r="E8" s="3"/>
      <c r="F8" s="2"/>
      <c r="H8" s="2"/>
      <c r="I8" s="2"/>
    </row>
    <row r="9" spans="1:6" ht="12.75">
      <c r="A9" s="12" t="s">
        <v>8</v>
      </c>
      <c r="B9" s="15">
        <f>(B7-0.7)/B8</f>
        <v>0.001</v>
      </c>
      <c r="C9" s="5" t="s">
        <v>22</v>
      </c>
      <c r="D9" s="7"/>
      <c r="E9" s="3"/>
      <c r="F9" s="2"/>
    </row>
    <row r="10" spans="1:6" ht="12.75">
      <c r="A10" s="12" t="s">
        <v>10</v>
      </c>
      <c r="B10" s="15">
        <f>B9/2</f>
        <v>0.0005</v>
      </c>
      <c r="C10" s="5" t="s">
        <v>9</v>
      </c>
      <c r="D10" s="7"/>
      <c r="E10" s="3"/>
      <c r="F10" s="2"/>
    </row>
    <row r="11" spans="1:2" ht="12.75">
      <c r="A11" s="6" t="s">
        <v>12</v>
      </c>
      <c r="B11" s="13">
        <v>100</v>
      </c>
    </row>
    <row r="12" spans="1:3" ht="12.75">
      <c r="A12" s="12" t="s">
        <v>11</v>
      </c>
      <c r="B12" s="15">
        <f>B10/$B$4</f>
        <v>0.019230769230769232</v>
      </c>
      <c r="C12" s="5" t="s">
        <v>7</v>
      </c>
    </row>
    <row r="13" spans="1:3" ht="12.75">
      <c r="A13" s="12" t="s">
        <v>15</v>
      </c>
      <c r="B13" s="16">
        <f>B11/B12</f>
        <v>5200</v>
      </c>
      <c r="C13" s="5" t="s">
        <v>21</v>
      </c>
    </row>
    <row r="14" spans="1:2" ht="12.75">
      <c r="A14" s="6" t="s">
        <v>14</v>
      </c>
      <c r="B14" s="13">
        <v>1800</v>
      </c>
    </row>
    <row r="15" ht="12.75"/>
    <row r="16" ht="12.75"/>
    <row r="17" spans="1:9" ht="12.75">
      <c r="A17" s="14" t="s">
        <v>4</v>
      </c>
      <c r="B17" s="13"/>
      <c r="D17" s="3"/>
      <c r="E17" s="3"/>
      <c r="F17" s="2"/>
      <c r="H17" s="2"/>
      <c r="I17" s="2"/>
    </row>
    <row r="18" spans="1:6" ht="12.75">
      <c r="A18" s="6" t="s">
        <v>24</v>
      </c>
      <c r="B18" s="1">
        <v>4000</v>
      </c>
      <c r="D18" s="7"/>
      <c r="E18" s="3"/>
      <c r="F18" s="2"/>
    </row>
    <row r="19" spans="1:6" ht="12.75">
      <c r="A19" s="12" t="s">
        <v>25</v>
      </c>
      <c r="B19" s="15">
        <f>(B7-0.7)/B18</f>
        <v>0.003575</v>
      </c>
      <c r="C19" s="5" t="s">
        <v>23</v>
      </c>
      <c r="D19" s="7"/>
      <c r="E19" s="3"/>
      <c r="F19" s="2"/>
    </row>
    <row r="20" spans="1:2" ht="12.75">
      <c r="A20" s="6" t="s">
        <v>26</v>
      </c>
      <c r="B20" s="13">
        <v>100</v>
      </c>
    </row>
    <row r="21" spans="1:3" ht="12.75">
      <c r="A21" s="12" t="s">
        <v>27</v>
      </c>
      <c r="B21" s="15">
        <f>B19/$B$4</f>
        <v>0.1375</v>
      </c>
      <c r="C21" s="5" t="s">
        <v>7</v>
      </c>
    </row>
    <row r="22" spans="1:3" ht="12.75">
      <c r="A22" s="12" t="s">
        <v>28</v>
      </c>
      <c r="B22" s="16">
        <f>B20/B21</f>
        <v>727.2727272727273</v>
      </c>
      <c r="C22" s="5" t="s">
        <v>21</v>
      </c>
    </row>
    <row r="23" ht="12.75"/>
    <row r="24" ht="12.75"/>
    <row r="25" ht="12.75">
      <c r="A25" s="17" t="s">
        <v>18</v>
      </c>
    </row>
    <row r="26" spans="1:3" ht="12.75">
      <c r="A26" s="18" t="s">
        <v>17</v>
      </c>
      <c r="B26" s="15">
        <f>1/2*B12</f>
        <v>0.009615384615384616</v>
      </c>
      <c r="C26" s="5" t="s">
        <v>13</v>
      </c>
    </row>
    <row r="27" spans="1:3" ht="12.75">
      <c r="A27" s="18" t="s">
        <v>30</v>
      </c>
      <c r="B27" s="19">
        <f>B14/(B22+B14)</f>
        <v>0.7122302158273383</v>
      </c>
      <c r="C27" s="5" t="s">
        <v>44</v>
      </c>
    </row>
    <row r="28" spans="1:3" ht="12.75">
      <c r="A28" s="18" t="s">
        <v>29</v>
      </c>
      <c r="B28" s="16">
        <f>B20*B18</f>
        <v>400000</v>
      </c>
      <c r="C28" s="5" t="s">
        <v>43</v>
      </c>
    </row>
    <row r="29" spans="1:3" ht="12.75">
      <c r="A29" s="20"/>
      <c r="B29" s="16"/>
      <c r="C29" s="5"/>
    </row>
    <row r="30" spans="1:3" ht="12.75">
      <c r="A30" s="22" t="s">
        <v>41</v>
      </c>
      <c r="B30" s="16"/>
      <c r="C30" s="5"/>
    </row>
    <row r="31" spans="1:3" ht="15" customHeight="1">
      <c r="A31" s="21" t="s">
        <v>31</v>
      </c>
      <c r="B31" s="16">
        <f>B26*B27*B28</f>
        <v>2739.3469839513014</v>
      </c>
      <c r="C31" s="5" t="s">
        <v>16</v>
      </c>
    </row>
    <row r="32" spans="1:2" ht="12.75">
      <c r="A32" s="12" t="s">
        <v>19</v>
      </c>
      <c r="B32" s="16">
        <f>20*LOG10(B31)</f>
        <v>68.75294092745274</v>
      </c>
    </row>
    <row r="35" spans="1:9" ht="12.75">
      <c r="A35" s="14" t="s">
        <v>40</v>
      </c>
      <c r="B35" s="13"/>
      <c r="D35" s="3"/>
      <c r="E35" s="3"/>
      <c r="F35" s="2"/>
      <c r="H35" s="2"/>
      <c r="I35" s="2"/>
    </row>
    <row r="36" spans="1:6" ht="12.75">
      <c r="A36" s="6" t="s">
        <v>32</v>
      </c>
      <c r="B36" s="1">
        <v>100000</v>
      </c>
      <c r="D36" s="7"/>
      <c r="E36" s="3"/>
      <c r="F36" s="2"/>
    </row>
    <row r="37" spans="1:2" ht="12.75">
      <c r="A37" s="6" t="s">
        <v>33</v>
      </c>
      <c r="B37" s="13">
        <v>11000</v>
      </c>
    </row>
    <row r="38" spans="1:2" ht="12.75">
      <c r="A38" s="6" t="s">
        <v>34</v>
      </c>
      <c r="B38" s="24">
        <v>1E-05</v>
      </c>
    </row>
    <row r="39" spans="1:3" ht="12.75">
      <c r="A39" s="12" t="s">
        <v>38</v>
      </c>
      <c r="B39" s="25">
        <f>B36/B37+1</f>
        <v>10.090909090909092</v>
      </c>
      <c r="C39" s="5" t="s">
        <v>35</v>
      </c>
    </row>
    <row r="40" spans="1:5" ht="12.75">
      <c r="A40" s="12" t="s">
        <v>37</v>
      </c>
      <c r="B40" s="25">
        <f>1/(2*3.1415*B37*B38)</f>
        <v>1.4469057919638852</v>
      </c>
      <c r="C40" s="5" t="s">
        <v>36</v>
      </c>
      <c r="E40" t="s">
        <v>39</v>
      </c>
    </row>
  </sheetData>
  <printOptions/>
  <pageMargins left="0.75" right="0.75" top="0.7" bottom="0.68" header="0.46" footer="0.37"/>
  <pageSetup horizontalDpi="300" verticalDpi="300" orientation="landscape" r:id="rId3"/>
  <headerFooter alignWithMargins="0">
    <oddHeader>&amp;C&amp;"Arial,Bold"eCircuit Center</oddHeader>
    <oddFooter>&amp;C&amp;F&amp;Rwww.ecircuitcenter.com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2007-08-27T11:38:54Z</cp:lastPrinted>
  <dcterms:created xsi:type="dcterms:W3CDTF">1996-10-14T23:33:28Z</dcterms:created>
  <dcterms:modified xsi:type="dcterms:W3CDTF">2008-04-30T11:33:49Z</dcterms:modified>
  <cp:category/>
  <cp:version/>
  <cp:contentType/>
  <cp:contentStatus/>
</cp:coreProperties>
</file>