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Advanced Amp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<sst xmlns="http://schemas.openxmlformats.org/spreadsheetml/2006/main" count="70" uniqueCount="66">
  <si>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Entered values</t>
  </si>
  <si>
    <t>Calculated values</t>
  </si>
  <si>
    <t>VT</t>
  </si>
  <si>
    <t>RE</t>
  </si>
  <si>
    <t>VCC</t>
  </si>
  <si>
    <t>Ic / VT</t>
  </si>
  <si>
    <t>Ibias</t>
  </si>
  <si>
    <t>Ibias * 1/2</t>
  </si>
  <si>
    <t>Ic1</t>
  </si>
  <si>
    <t>gm1</t>
  </si>
  <si>
    <t>Volatge Constant</t>
  </si>
  <si>
    <t>(VCC-0.7)/RE</t>
  </si>
  <si>
    <t>RF2</t>
  </si>
  <si>
    <t>RF1</t>
  </si>
  <si>
    <t>CF1</t>
  </si>
  <si>
    <t>RF2/RF1+1</t>
  </si>
  <si>
    <t>1/(2*pi*RF1*CF1)</t>
  </si>
  <si>
    <t>Acl (V/V)</t>
  </si>
  <si>
    <t>Low freq cutoff</t>
  </si>
  <si>
    <t>Closed-Loop Signal Gain</t>
  </si>
  <si>
    <t>CC</t>
  </si>
  <si>
    <t>fu</t>
  </si>
  <si>
    <t>Slew Rate</t>
  </si>
  <si>
    <t>Imax</t>
  </si>
  <si>
    <t>Imax / CC *1e6</t>
  </si>
  <si>
    <t>Vmax</t>
  </si>
  <si>
    <t>fmax</t>
  </si>
  <si>
    <t>SlewMax V/us</t>
  </si>
  <si>
    <t>Slew for fmax</t>
  </si>
  <si>
    <t>Vmax*2*pi*fmax/1e6</t>
  </si>
  <si>
    <t>fcl</t>
  </si>
  <si>
    <t>fcl = fu / Acl</t>
  </si>
  <si>
    <t>ADVANCED AMPLIFIER CALCULATIONS</t>
  </si>
  <si>
    <t>RE10</t>
  </si>
  <si>
    <t>Isource</t>
  </si>
  <si>
    <t>Current setting ressitor</t>
  </si>
  <si>
    <t>Output current of active load</t>
  </si>
  <si>
    <t>Diode drop (approx)</t>
  </si>
  <si>
    <t>Open-loop unity gain frequency</t>
  </si>
  <si>
    <t>Closed-loop bandwidth</t>
  </si>
  <si>
    <t>gm1/(2 pi CC)</t>
  </si>
  <si>
    <t>Supply Rail</t>
  </si>
  <si>
    <t>Voltage constant</t>
  </si>
  <si>
    <t>Differential Input Stage</t>
  </si>
  <si>
    <t>Gain Stage Active Load</t>
  </si>
  <si>
    <t>Closed-Loop Bandwidth</t>
  </si>
  <si>
    <t>Compensatrion cap</t>
  </si>
  <si>
    <t>Max requency expected in audio amp</t>
  </si>
  <si>
    <t>Max voltage expected by this amplifier.</t>
  </si>
  <si>
    <t>Vd1</t>
  </si>
  <si>
    <t>Vd1/RE10</t>
  </si>
  <si>
    <t>Bias current setting resistor</t>
  </si>
  <si>
    <t>Gain setting feedback resistors</t>
  </si>
  <si>
    <t>Bias current - split between Q1 and Q2.</t>
  </si>
  <si>
    <t>Total bias current - max available for slewing</t>
  </si>
  <si>
    <t>Closed-loop gain.</t>
  </si>
  <si>
    <t>Max current that will flow into CC.</t>
  </si>
  <si>
    <t>Max slew rate</t>
  </si>
  <si>
    <t>Low Frequency Bandwidth</t>
  </si>
  <si>
    <t>RIN</t>
  </si>
  <si>
    <t>CIN</t>
  </si>
  <si>
    <t>fhp1 (Hz)</t>
  </si>
  <si>
    <t>1/(2*pi*RIN*CIN)</t>
  </si>
  <si>
    <t>fhp2 (Hz)</t>
  </si>
  <si>
    <t>DC block for low frequency cuttoff.</t>
  </si>
  <si>
    <t>Transconductance of Q1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</si>
</sst>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0.0"/>
    <numFmt numFmtId="168" formatCode="0.00000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Fill="1" applyAlignment="1">
      <alignment horizontal="left"/>
    </xf>
    <xf numFmtId="165" fontId="0" fillId="0" borderId="0" xfId="0" applyNumberFormat="1" applyAlignment="1">
      <alignment horizontal="center"/>
    </xf>
    <xf numFmtId="0" fontId="0" fillId="3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4.00390625" style="1" customWidth="1"/>
    <col min="2" max="2" width="14.28125" style="1" customWidth="1"/>
    <col min="3" max="3" width="9.28125" style="1" customWidth="1"/>
    <col min="4" max="4" width="11.140625" style="0" customWidth="1"/>
    <col min="5" max="5" width="9.57421875" style="0" customWidth="1"/>
    <col min="6" max="6" width="10.57421875" style="0" customWidth="1"/>
    <col min="8" max="8" width="8.140625" style="1" customWidth="1"/>
  </cols>
  <sheetData>
    <row r="1" spans="1:8" s="2" customFormat="1" ht="18" customHeight="1">
      <c r="A1" s="3"/>
      <c r="B1" s="3"/>
      <c r="C1" s="4" t="s">
        <v>32</v>
      </c>
      <c r="H1" s="3"/>
    </row>
    <row r="2" spans="1:8" s="8" customFormat="1" ht="12" customHeight="1">
      <c r="A2" s="7"/>
      <c r="C2" s="18"/>
      <c r="H2" s="9"/>
    </row>
    <row r="3" ht="12.75">
      <c r="A3" s="17" t="s">
        <v>10</v>
      </c>
    </row>
    <row r="4" spans="1:9" ht="12.75">
      <c r="A4" s="6" t="s">
        <v>2</v>
      </c>
      <c r="B4" s="13">
        <v>0.026</v>
      </c>
      <c r="D4" s="3"/>
      <c r="E4" s="23" t="s">
        <v>42</v>
      </c>
      <c r="F4" s="2"/>
      <c r="H4" s="10"/>
      <c r="I4" t="s">
        <v>0</v>
      </c>
    </row>
    <row r="5" spans="1:9" ht="12.75">
      <c r="A5" s="3"/>
      <c r="B5" s="13"/>
      <c r="C5" s="5"/>
      <c r="D5" s="3"/>
      <c r="E5" s="3"/>
      <c r="F5" s="2"/>
      <c r="H5" s="11"/>
      <c r="I5" t="s">
        <v>1</v>
      </c>
    </row>
    <row r="6" spans="1:9" ht="12.75">
      <c r="A6" s="14" t="s">
        <v>43</v>
      </c>
      <c r="B6" s="13"/>
      <c r="C6" s="5"/>
      <c r="D6" s="3"/>
      <c r="E6" s="3"/>
      <c r="F6" s="2"/>
      <c r="H6" s="2"/>
      <c r="I6" s="2"/>
    </row>
    <row r="7" spans="1:9" ht="12.75">
      <c r="A7" s="6" t="s">
        <v>4</v>
      </c>
      <c r="B7" s="13">
        <v>15</v>
      </c>
      <c r="D7" s="3"/>
      <c r="E7" s="26" t="s">
        <v>41</v>
      </c>
      <c r="F7" s="2"/>
      <c r="H7" s="2"/>
      <c r="I7" s="2"/>
    </row>
    <row r="8" spans="1:9" ht="12.75">
      <c r="A8" s="6" t="s">
        <v>3</v>
      </c>
      <c r="B8" s="13">
        <v>14300</v>
      </c>
      <c r="C8" s="5"/>
      <c r="D8" s="3"/>
      <c r="E8" s="28" t="s">
        <v>51</v>
      </c>
      <c r="F8" s="2"/>
      <c r="H8" s="2"/>
      <c r="I8" s="2"/>
    </row>
    <row r="9" spans="1:6" ht="12.75">
      <c r="A9" s="12" t="s">
        <v>6</v>
      </c>
      <c r="B9" s="15">
        <f>(B7-0.7)/B8</f>
        <v>0.001</v>
      </c>
      <c r="C9" s="5" t="s">
        <v>11</v>
      </c>
      <c r="D9" s="7"/>
      <c r="E9" s="28" t="s">
        <v>54</v>
      </c>
      <c r="F9" s="2"/>
    </row>
    <row r="10" spans="1:6" ht="12.75">
      <c r="A10" s="12" t="s">
        <v>8</v>
      </c>
      <c r="B10" s="15">
        <f>B9/2</f>
        <v>0.0005</v>
      </c>
      <c r="C10" s="5" t="s">
        <v>7</v>
      </c>
      <c r="D10" s="7"/>
      <c r="E10" s="28" t="s">
        <v>53</v>
      </c>
      <c r="F10" s="2"/>
    </row>
    <row r="11" spans="1:5" ht="12.75">
      <c r="A11" s="12" t="s">
        <v>9</v>
      </c>
      <c r="B11" s="15">
        <f>B10/$B$4</f>
        <v>0.019230769230769232</v>
      </c>
      <c r="C11" s="5" t="s">
        <v>5</v>
      </c>
      <c r="E11" s="26" t="s">
        <v>65</v>
      </c>
    </row>
    <row r="12" spans="3:5" ht="12.75">
      <c r="C12" s="5"/>
      <c r="E12" s="26"/>
    </row>
    <row r="14" spans="1:9" ht="12.75">
      <c r="A14" s="14" t="s">
        <v>44</v>
      </c>
      <c r="B14" s="13"/>
      <c r="D14" s="3"/>
      <c r="E14" s="3"/>
      <c r="F14" s="2"/>
      <c r="H14" s="2"/>
      <c r="I14" s="2"/>
    </row>
    <row r="15" spans="1:6" ht="12.75">
      <c r="A15" s="6" t="s">
        <v>33</v>
      </c>
      <c r="B15" s="1">
        <v>700</v>
      </c>
      <c r="D15" s="7"/>
      <c r="E15" s="23" t="s">
        <v>35</v>
      </c>
      <c r="F15" s="2"/>
    </row>
    <row r="16" spans="1:6" ht="12.75">
      <c r="A16" s="27" t="s">
        <v>49</v>
      </c>
      <c r="B16" s="1">
        <v>0.65</v>
      </c>
      <c r="D16" s="7"/>
      <c r="E16" s="23" t="s">
        <v>37</v>
      </c>
      <c r="F16" s="2"/>
    </row>
    <row r="17" spans="1:6" ht="12.75">
      <c r="A17" s="12" t="s">
        <v>34</v>
      </c>
      <c r="B17" s="15">
        <f>B16/B15</f>
        <v>0.0009285714285714286</v>
      </c>
      <c r="C17" s="23" t="s">
        <v>50</v>
      </c>
      <c r="D17" s="7"/>
      <c r="E17" s="23" t="s">
        <v>36</v>
      </c>
      <c r="F17" s="2"/>
    </row>
    <row r="20" spans="1:9" ht="12.75">
      <c r="A20" s="14" t="s">
        <v>19</v>
      </c>
      <c r="B20" s="13"/>
      <c r="D20" s="3"/>
      <c r="E20" s="3"/>
      <c r="F20" s="2"/>
      <c r="H20" s="2"/>
      <c r="I20" s="2"/>
    </row>
    <row r="21" spans="1:6" ht="12.75">
      <c r="A21" s="6" t="s">
        <v>12</v>
      </c>
      <c r="B21" s="1">
        <v>9000</v>
      </c>
      <c r="D21" s="7"/>
      <c r="E21" s="29" t="s">
        <v>52</v>
      </c>
      <c r="F21" s="2"/>
    </row>
    <row r="22" spans="1:5" ht="12.75">
      <c r="A22" s="6" t="s">
        <v>13</v>
      </c>
      <c r="B22" s="13">
        <v>1000</v>
      </c>
      <c r="E22" s="5"/>
    </row>
    <row r="23" spans="1:5" ht="12.75">
      <c r="A23" s="6" t="s">
        <v>14</v>
      </c>
      <c r="B23" s="19">
        <v>1E-05</v>
      </c>
      <c r="E23" s="23" t="s">
        <v>64</v>
      </c>
    </row>
    <row r="24" spans="1:5" ht="12.75">
      <c r="A24" s="12" t="s">
        <v>17</v>
      </c>
      <c r="B24" s="20">
        <f>B21/B22+1</f>
        <v>10</v>
      </c>
      <c r="C24" s="5" t="s">
        <v>15</v>
      </c>
      <c r="E24" s="23" t="s">
        <v>55</v>
      </c>
    </row>
    <row r="25" spans="1:5" ht="12.75">
      <c r="A25" s="16" t="s">
        <v>63</v>
      </c>
      <c r="B25" s="20">
        <f>1/(2*3.1415*B22*B23)</f>
        <v>15.915963711602735</v>
      </c>
      <c r="C25" s="5" t="s">
        <v>16</v>
      </c>
      <c r="E25" s="5" t="s">
        <v>18</v>
      </c>
    </row>
    <row r="26" ht="12.75">
      <c r="E26" s="5"/>
    </row>
    <row r="27" ht="12.75">
      <c r="A27" s="17" t="s">
        <v>45</v>
      </c>
    </row>
    <row r="28" spans="1:5" ht="12.75">
      <c r="A28" s="6" t="s">
        <v>20</v>
      </c>
      <c r="B28" s="19">
        <v>5E-10</v>
      </c>
      <c r="C28" s="22"/>
      <c r="E28" s="23" t="s">
        <v>46</v>
      </c>
    </row>
    <row r="29" spans="1:5" ht="12.75">
      <c r="A29" s="12" t="s">
        <v>21</v>
      </c>
      <c r="B29" s="21">
        <f>$B$11/(6.28*$B$28)</f>
        <v>6124448.799608035</v>
      </c>
      <c r="C29" s="26" t="s">
        <v>40</v>
      </c>
      <c r="E29" s="24" t="s">
        <v>38</v>
      </c>
    </row>
    <row r="30" spans="1:5" ht="12.75">
      <c r="A30" s="12" t="s">
        <v>30</v>
      </c>
      <c r="B30" s="21">
        <f>B29/B24</f>
        <v>612444.8799608035</v>
      </c>
      <c r="C30" s="25" t="s">
        <v>31</v>
      </c>
      <c r="E30" s="24" t="s">
        <v>39</v>
      </c>
    </row>
    <row r="31" spans="2:3" ht="12.75">
      <c r="B31" s="21"/>
      <c r="C31" s="19"/>
    </row>
    <row r="32" spans="2:3" ht="12.75">
      <c r="B32" s="21"/>
      <c r="C32" s="19"/>
    </row>
    <row r="33" spans="1:2" ht="12.75">
      <c r="A33" s="14" t="s">
        <v>22</v>
      </c>
      <c r="B33" s="13"/>
    </row>
    <row r="34" spans="1:5" ht="12.75">
      <c r="A34" s="12" t="s">
        <v>23</v>
      </c>
      <c r="B34" s="15">
        <f>B9</f>
        <v>0.001</v>
      </c>
      <c r="C34" s="5" t="s">
        <v>6</v>
      </c>
      <c r="E34" s="24" t="s">
        <v>56</v>
      </c>
    </row>
    <row r="35" spans="1:5" ht="12.75">
      <c r="A35" s="12" t="s">
        <v>27</v>
      </c>
      <c r="B35" s="20">
        <f>B34/B28*0.000001</f>
        <v>2</v>
      </c>
      <c r="C35" s="5" t="s">
        <v>24</v>
      </c>
      <c r="E35" s="24" t="s">
        <v>57</v>
      </c>
    </row>
    <row r="36" spans="1:5" ht="12.75">
      <c r="A36" s="6" t="s">
        <v>26</v>
      </c>
      <c r="B36" s="1">
        <v>20000</v>
      </c>
      <c r="E36" s="23" t="s">
        <v>47</v>
      </c>
    </row>
    <row r="37" spans="1:5" ht="12.75">
      <c r="A37" s="6" t="s">
        <v>25</v>
      </c>
      <c r="B37" s="1">
        <v>10</v>
      </c>
      <c r="E37" s="23" t="s">
        <v>48</v>
      </c>
    </row>
    <row r="38" spans="1:3" ht="12.75">
      <c r="A38" s="12" t="s">
        <v>28</v>
      </c>
      <c r="B38" s="1">
        <f>B37*6.28*B36/1000000</f>
        <v>1.256</v>
      </c>
      <c r="C38" s="5" t="s">
        <v>29</v>
      </c>
    </row>
    <row r="41" spans="1:9" ht="12.75">
      <c r="A41" s="14" t="s">
        <v>58</v>
      </c>
      <c r="B41" s="13"/>
      <c r="D41" s="3"/>
      <c r="E41" s="3"/>
      <c r="F41" s="2"/>
      <c r="H41" s="2"/>
      <c r="I41" s="2"/>
    </row>
    <row r="42" spans="1:6" ht="12.75">
      <c r="A42" s="6" t="s">
        <v>59</v>
      </c>
      <c r="B42" s="1">
        <v>1000</v>
      </c>
      <c r="D42" s="7"/>
      <c r="E42" s="29" t="s">
        <v>52</v>
      </c>
      <c r="F42" s="2"/>
    </row>
    <row r="43" spans="1:5" ht="12.75">
      <c r="A43" s="6" t="s">
        <v>60</v>
      </c>
      <c r="B43" s="19">
        <v>1E-05</v>
      </c>
      <c r="E43" s="23" t="s">
        <v>64</v>
      </c>
    </row>
    <row r="44" spans="1:5" ht="12.75">
      <c r="A44" s="16" t="s">
        <v>61</v>
      </c>
      <c r="B44" s="20">
        <f>1/(2*3.1415*B42*B43)</f>
        <v>15.915963711602735</v>
      </c>
      <c r="C44" s="5" t="s">
        <v>62</v>
      </c>
      <c r="E44" s="5" t="s">
        <v>18</v>
      </c>
    </row>
  </sheetData>
  <sheetProtection/>
  <printOptions/>
  <pageMargins left="0.75" right="0.75" top="0.7" bottom="0.68" header="0.46" footer="0.37"/>
  <pageSetup horizontalDpi="300" verticalDpi="300" orientation="landscape" r:id="rId1"/>
  <headerFooter alignWithMargins="0">
    <oddHeader>&amp;C&amp;"Arial,Bold"eCircuit Center</oddHeader>
    <oddFooter>&amp;C&amp;F&amp;Rwww.ecircuitcenter.com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family</cp:lastModifiedBy>
  <cp:lastPrinted>2007-08-27T11:38:54Z</cp:lastPrinted>
  <dcterms:created xsi:type="dcterms:W3CDTF">1996-10-14T23:33:28Z</dcterms:created>
  <dcterms:modified xsi:type="dcterms:W3CDTF">2008-09-27T19:01:17Z</dcterms:modified>
  <cp:category/>
  <cp:version/>
  <cp:contentType/>
  <cp:contentStatus/>
</cp:coreProperties>
</file>